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filterPrivacy="1"/>
  <xr:revisionPtr revIDLastSave="0" documentId="13_ncr:1_{EEF33D38-CCB8-48F8-9A3F-DCAD43338203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17" i="1"/>
  <c r="E17" i="1"/>
  <c r="H8" i="1"/>
  <c r="I7" i="1"/>
  <c r="J7" i="1"/>
  <c r="H7" i="1"/>
  <c r="I6" i="1"/>
  <c r="J6" i="1"/>
  <c r="J11" i="1" s="1"/>
  <c r="H6" i="1"/>
  <c r="I5" i="1"/>
  <c r="I12" i="1" s="1"/>
  <c r="J5" i="1"/>
  <c r="H5" i="1"/>
  <c r="I4" i="1"/>
  <c r="J4" i="1"/>
  <c r="J12" i="1" s="1"/>
  <c r="H4" i="1"/>
  <c r="H12" i="1" s="1"/>
  <c r="I19" i="1" s="1"/>
  <c r="F5" i="1"/>
  <c r="F3" i="1"/>
  <c r="I3" i="1" s="1"/>
  <c r="I11" i="1" s="1"/>
  <c r="J3" i="1"/>
  <c r="H3" i="1"/>
  <c r="H11" i="1" s="1"/>
  <c r="H19" i="1" s="1"/>
  <c r="D5" i="1"/>
</calcChain>
</file>

<file path=xl/sharedStrings.xml><?xml version="1.0" encoding="utf-8"?>
<sst xmlns="http://schemas.openxmlformats.org/spreadsheetml/2006/main" count="44" uniqueCount="25">
  <si>
    <t>养老保险</t>
  </si>
  <si>
    <t>基本+地补（深户）</t>
  </si>
  <si>
    <t>基本（非深户）</t>
  </si>
  <si>
    <t>医疗保险</t>
  </si>
  <si>
    <t>一档（基本+地补）</t>
  </si>
  <si>
    <t>生育保险</t>
  </si>
  <si>
    <t>2018年1月起</t>
    <phoneticPr fontId="3" type="noConversion"/>
  </si>
  <si>
    <t>失业保险</t>
  </si>
  <si>
    <t>2015年12月起</t>
  </si>
  <si>
    <t>工伤保险</t>
  </si>
  <si>
    <t>2016年7月起</t>
  </si>
  <si>
    <t>险种</t>
    <phoneticPr fontId="1" type="noConversion"/>
  </si>
  <si>
    <t>基数</t>
    <phoneticPr fontId="1" type="noConversion"/>
  </si>
  <si>
    <t>最低工资2200</t>
    <phoneticPr fontId="1" type="noConversion"/>
  </si>
  <si>
    <t>月平均工资（8348）的60%</t>
    <phoneticPr fontId="1" type="noConversion"/>
  </si>
  <si>
    <t>缴纳比列</t>
    <phoneticPr fontId="1" type="noConversion"/>
  </si>
  <si>
    <t>合计</t>
    <phoneticPr fontId="1" type="noConversion"/>
  </si>
  <si>
    <t>单位</t>
    <phoneticPr fontId="1" type="noConversion"/>
  </si>
  <si>
    <t>个人</t>
    <phoneticPr fontId="1" type="noConversion"/>
  </si>
  <si>
    <t>缴纳金额</t>
    <phoneticPr fontId="1" type="noConversion"/>
  </si>
  <si>
    <t>深户</t>
    <phoneticPr fontId="1" type="noConversion"/>
  </si>
  <si>
    <t>非深户</t>
    <phoneticPr fontId="1" type="noConversion"/>
  </si>
  <si>
    <t>公积金</t>
    <phoneticPr fontId="1" type="noConversion"/>
  </si>
  <si>
    <t>最低工资</t>
    <phoneticPr fontId="1" type="noConversion"/>
  </si>
  <si>
    <t>总计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</si>
</sst>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00%"/>
    <numFmt numFmtId="180" formatCode="0.0000&quot;元&quot;"/>
    <numFmt numFmtId="181" formatCode="0.0000_ "/>
  </numFmts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.5"/>
      <color theme="1"/>
      <name val="方正书宋简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78" fontId="2" fillId="0" borderId="0" xfId="0" applyNumberFormat="1" applyFont="1" applyBorder="1" applyAlignment="1">
      <alignment horizontal="center" vertical="center" wrapText="1"/>
    </xf>
    <xf numFmtId="178" fontId="2" fillId="0" borderId="0" xfId="0" applyNumberFormat="1" applyFont="1" applyBorder="1" applyAlignment="1">
      <alignment vertical="center" wrapText="1"/>
    </xf>
    <xf numFmtId="178" fontId="2" fillId="0" borderId="0" xfId="0" applyNumberFormat="1" applyFont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180" fontId="0" fillId="0" borderId="0" xfId="0" applyNumberFormat="1"/>
    <xf numFmtId="180" fontId="0" fillId="0" borderId="0" xfId="0" applyNumberForma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0" xfId="0" applyNumberFormat="1" applyAlignment="1">
      <alignment horizontal="center"/>
    </xf>
    <xf numFmtId="180" fontId="0" fillId="2" borderId="1" xfId="0" applyNumberFormat="1" applyFill="1" applyBorder="1"/>
    <xf numFmtId="0" fontId="0" fillId="2" borderId="1" xfId="0" applyFill="1" applyBorder="1" applyAlignment="1">
      <alignment horizontal="center" vertical="center"/>
    </xf>
    <xf numFmtId="181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22" sqref="G22"/>
    </sheetView>
  </sheetViews>
  <sheetFormatPr defaultRowHeight="14.25"/>
  <cols>
    <col min="1" max="1" width="8" bestFit="1" customWidth="1"/>
    <col min="2" max="2" width="16" bestFit="1" customWidth="1"/>
    <col min="3" max="3" width="25" bestFit="1" customWidth="1"/>
    <col min="4" max="4" width="11.875" bestFit="1" customWidth="1"/>
    <col min="5" max="7" width="10.875" bestFit="1" customWidth="1"/>
    <col min="8" max="9" width="11.875" bestFit="1" customWidth="1"/>
    <col min="10" max="10" width="10.875" bestFit="1" customWidth="1"/>
  </cols>
  <sheetData>
    <row r="1" spans="1:10">
      <c r="A1" s="8" t="s">
        <v>11</v>
      </c>
      <c r="B1" s="8"/>
      <c r="C1" s="5" t="s">
        <v>12</v>
      </c>
      <c r="D1" s="5"/>
      <c r="E1" s="5" t="s">
        <v>15</v>
      </c>
      <c r="F1" s="5"/>
      <c r="G1" s="5"/>
      <c r="H1" s="5" t="s">
        <v>19</v>
      </c>
      <c r="I1" s="5"/>
      <c r="J1" s="5"/>
    </row>
    <row r="2" spans="1:10">
      <c r="A2" s="6"/>
      <c r="B2" s="6"/>
      <c r="C2" s="5"/>
      <c r="D2" s="5"/>
      <c r="E2" s="4" t="s">
        <v>16</v>
      </c>
      <c r="F2" s="4" t="s">
        <v>17</v>
      </c>
      <c r="G2" s="4" t="s">
        <v>18</v>
      </c>
      <c r="H2" s="4" t="s">
        <v>16</v>
      </c>
      <c r="I2" s="4" t="s">
        <v>17</v>
      </c>
      <c r="J2" s="4" t="s">
        <v>18</v>
      </c>
    </row>
    <row r="3" spans="1:10">
      <c r="A3" s="1" t="s">
        <v>0</v>
      </c>
      <c r="B3" s="2" t="s">
        <v>1</v>
      </c>
      <c r="C3" t="s">
        <v>13</v>
      </c>
      <c r="D3" s="16">
        <v>2200</v>
      </c>
      <c r="E3" s="11">
        <v>0.22</v>
      </c>
      <c r="F3" s="11">
        <f>13%+1%</f>
        <v>0.14000000000000001</v>
      </c>
      <c r="G3" s="11">
        <v>0.08</v>
      </c>
      <c r="H3" s="16">
        <f>$D$3*E3</f>
        <v>484</v>
      </c>
      <c r="I3" s="16">
        <f t="shared" ref="I3:J3" si="0">$D$3*F3</f>
        <v>308.00000000000006</v>
      </c>
      <c r="J3" s="16">
        <f t="shared" si="0"/>
        <v>176</v>
      </c>
    </row>
    <row r="4" spans="1:10">
      <c r="A4" s="1"/>
      <c r="B4" s="2" t="s">
        <v>2</v>
      </c>
      <c r="C4" t="s">
        <v>13</v>
      </c>
      <c r="D4" s="16">
        <v>2200</v>
      </c>
      <c r="E4" s="11">
        <v>0.21</v>
      </c>
      <c r="F4" s="11">
        <v>0.13</v>
      </c>
      <c r="G4" s="11">
        <v>0.08</v>
      </c>
      <c r="H4" s="16">
        <f>$D$4*E4</f>
        <v>462</v>
      </c>
      <c r="I4" s="16">
        <f t="shared" ref="I4:J4" si="1">$D$4*F4</f>
        <v>286</v>
      </c>
      <c r="J4" s="16">
        <f t="shared" si="1"/>
        <v>176</v>
      </c>
    </row>
    <row r="5" spans="1:10">
      <c r="A5" s="3" t="s">
        <v>3</v>
      </c>
      <c r="B5" s="3" t="s">
        <v>4</v>
      </c>
      <c r="C5" t="s">
        <v>14</v>
      </c>
      <c r="D5" s="16">
        <f>8348*0.6</f>
        <v>5008.8</v>
      </c>
      <c r="E5" s="12">
        <v>8.2000000000000003E-2</v>
      </c>
      <c r="F5" s="12">
        <f>6%+0.2%</f>
        <v>6.2E-2</v>
      </c>
      <c r="G5" s="12">
        <v>0.02</v>
      </c>
      <c r="H5" s="16">
        <f>$D$5*E5</f>
        <v>410.72160000000002</v>
      </c>
      <c r="I5" s="16">
        <f t="shared" ref="I5:J5" si="2">$D$5*F5</f>
        <v>310.54560000000004</v>
      </c>
      <c r="J5" s="16">
        <f t="shared" si="2"/>
        <v>100.176</v>
      </c>
    </row>
    <row r="6" spans="1:10">
      <c r="A6" s="2" t="s">
        <v>5</v>
      </c>
      <c r="B6" s="2" t="s">
        <v>6</v>
      </c>
      <c r="C6" t="s">
        <v>13</v>
      </c>
      <c r="D6" s="16">
        <v>2200</v>
      </c>
      <c r="E6" s="11">
        <v>4.4999999999999997E-3</v>
      </c>
      <c r="F6" s="11">
        <v>4.4999999999999997E-3</v>
      </c>
      <c r="G6" s="11">
        <v>0</v>
      </c>
      <c r="H6" s="16">
        <f>$D$6*E6</f>
        <v>9.8999999999999986</v>
      </c>
      <c r="I6" s="16">
        <f t="shared" ref="I6:J6" si="3">$D$6*F6</f>
        <v>9.8999999999999986</v>
      </c>
      <c r="J6" s="16">
        <f t="shared" si="3"/>
        <v>0</v>
      </c>
    </row>
    <row r="7" spans="1:10">
      <c r="A7" s="2" t="s">
        <v>7</v>
      </c>
      <c r="B7" s="2" t="s">
        <v>8</v>
      </c>
      <c r="C7" t="s">
        <v>13</v>
      </c>
      <c r="D7" s="16">
        <v>2200</v>
      </c>
      <c r="E7" s="11">
        <v>1.4999999999999999E-2</v>
      </c>
      <c r="F7" s="11">
        <v>0.01</v>
      </c>
      <c r="G7" s="11">
        <v>5.0000000000000001E-3</v>
      </c>
      <c r="H7" s="16">
        <f>$D$7*E7</f>
        <v>33</v>
      </c>
      <c r="I7" s="16">
        <f t="shared" ref="I7:J7" si="4">$D$7*F7</f>
        <v>22</v>
      </c>
      <c r="J7" s="16">
        <f t="shared" si="4"/>
        <v>11</v>
      </c>
    </row>
    <row r="8" spans="1:10">
      <c r="A8" s="2" t="s">
        <v>9</v>
      </c>
      <c r="B8" s="2" t="s">
        <v>10</v>
      </c>
      <c r="C8" t="s">
        <v>13</v>
      </c>
      <c r="D8" s="16">
        <v>2200</v>
      </c>
      <c r="E8" s="13">
        <v>2.8E-3</v>
      </c>
      <c r="F8" s="13"/>
      <c r="G8" s="13"/>
      <c r="H8" s="17">
        <f>D8*E8</f>
        <v>6.16</v>
      </c>
      <c r="I8" s="18"/>
      <c r="J8" s="18"/>
    </row>
    <row r="9" spans="1:10">
      <c r="G9" s="14"/>
      <c r="H9" s="14"/>
      <c r="I9" s="14"/>
      <c r="J9" s="14"/>
    </row>
    <row r="10" spans="1:10">
      <c r="G10" s="15"/>
      <c r="H10" s="15" t="s">
        <v>16</v>
      </c>
      <c r="I10" s="15" t="s">
        <v>17</v>
      </c>
      <c r="J10" s="15" t="s">
        <v>18</v>
      </c>
    </row>
    <row r="11" spans="1:10">
      <c r="G11" s="15" t="s">
        <v>20</v>
      </c>
      <c r="H11" s="20">
        <f>SUM($H$3,$H$5,$H$6,$H$7,$H$8)</f>
        <v>943.78160000000003</v>
      </c>
      <c r="I11" s="20">
        <f>SUM($I$3,$I$5,$I$6,$I$7,$H$8)</f>
        <v>656.60560000000009</v>
      </c>
      <c r="J11" s="20">
        <f>SUM($J$3,$J$5,$J$6,$J$7)</f>
        <v>287.17599999999999</v>
      </c>
    </row>
    <row r="12" spans="1:10">
      <c r="G12" s="15" t="s">
        <v>21</v>
      </c>
      <c r="H12" s="20">
        <f>SUM($H$4,$H$5,$H$6,$H$7,$H$8)</f>
        <v>921.78160000000003</v>
      </c>
      <c r="I12" s="20">
        <f>SUM($I$4,$I$5,$I$6,$I$7,$H$8)</f>
        <v>634.60559999999998</v>
      </c>
      <c r="J12" s="20">
        <f>SUM($J$4,$J$5,$J$6,$J$7)</f>
        <v>287.17599999999999</v>
      </c>
    </row>
    <row r="14" spans="1:10">
      <c r="A14" t="s">
        <v>22</v>
      </c>
    </row>
    <row r="15" spans="1:10">
      <c r="B15" s="5" t="s">
        <v>23</v>
      </c>
      <c r="C15" s="9" t="s">
        <v>15</v>
      </c>
      <c r="D15" s="9"/>
      <c r="E15" s="5" t="s">
        <v>19</v>
      </c>
      <c r="F15" s="5"/>
    </row>
    <row r="16" spans="1:10">
      <c r="B16" s="5"/>
      <c r="C16" s="7" t="s">
        <v>17</v>
      </c>
      <c r="D16" s="7" t="s">
        <v>18</v>
      </c>
      <c r="E16" s="7" t="s">
        <v>17</v>
      </c>
      <c r="F16" s="7" t="s">
        <v>18</v>
      </c>
      <c r="G16" s="7" t="s">
        <v>16</v>
      </c>
    </row>
    <row r="17" spans="2:10">
      <c r="B17" s="19">
        <v>2200</v>
      </c>
      <c r="C17" s="10">
        <v>0.05</v>
      </c>
      <c r="D17" s="10">
        <v>0.05</v>
      </c>
      <c r="E17" s="16">
        <f>B17*C17</f>
        <v>110</v>
      </c>
      <c r="F17" s="16">
        <f>B17*D17</f>
        <v>110</v>
      </c>
      <c r="G17" s="16">
        <v>220</v>
      </c>
    </row>
    <row r="18" spans="2:10">
      <c r="G18" s="15"/>
      <c r="H18" s="21" t="s">
        <v>20</v>
      </c>
      <c r="I18" s="21" t="s">
        <v>21</v>
      </c>
      <c r="J18" s="15"/>
    </row>
    <row r="19" spans="2:10">
      <c r="G19" s="15" t="s">
        <v>24</v>
      </c>
      <c r="H19" s="20">
        <f>G17+H11</f>
        <v>1163.7816</v>
      </c>
      <c r="I19" s="20">
        <f>H12+G17</f>
        <v>1141.7816</v>
      </c>
      <c r="J19" s="20"/>
    </row>
    <row r="21" spans="2:10">
      <c r="G21" s="22">
        <f>H19-1076</f>
        <v>87.781600000000026</v>
      </c>
    </row>
  </sheetData>
  <mergeCells count="10">
    <mergeCell ref="B15:B16"/>
    <mergeCell ref="C15:D15"/>
    <mergeCell ref="E15:F15"/>
    <mergeCell ref="E8:G8"/>
    <mergeCell ref="H1:J1"/>
    <mergeCell ref="H8:J8"/>
    <mergeCell ref="A3:A4"/>
    <mergeCell ref="E1:G1"/>
    <mergeCell ref="C1:D2"/>
    <mergeCell ref="A1:B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2018-07-06T05:28:23Z</dcterms:modified>
</cp:coreProperties>
</file>